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40" yWindow="5780" windowWidth="30140" windowHeight="13580" tabRatio="670" activeTab="0"/>
  </bookViews>
  <sheets>
    <sheet name="Start Here " sheetId="1" r:id="rId1"/>
    <sheet name="Sample Sheet" sheetId="2" r:id="rId2"/>
    <sheet name="PRF Template" sheetId="3" r:id="rId3"/>
  </sheets>
  <definedNames>
    <definedName name="baseline_score_Math">#REF!</definedName>
    <definedName name="baseline_score_PRF" localSheetId="2">'PRF Template'!$E$2</definedName>
    <definedName name="baseline_score_PRF">'Start Here '!$A:$A</definedName>
    <definedName name="gain1" localSheetId="2">'PRF Template'!$C$2</definedName>
    <definedName name="gain1" localSheetId="1">'Sample Sheet'!$C$2</definedName>
    <definedName name="gain1">#REF!</definedName>
    <definedName name="gain2" localSheetId="2">'PRF Template'!#REF!</definedName>
    <definedName name="gain2" localSheetId="1">'Sample Sheet'!#REF!</definedName>
    <definedName name="gain2">#REF!</definedName>
    <definedName name="_xlnm.Print_Area" localSheetId="2">'PRF Template'!$A$1:$G$34</definedName>
    <definedName name="_xlnm.Print_Area" localSheetId="1">'Sample Sheet'!$A$1:$G$34</definedName>
    <definedName name="week0_number" localSheetId="2">'PRF Template'!$A$2</definedName>
    <definedName name="week0_number" localSheetId="1">'Sample Sheet'!$A$2</definedName>
    <definedName name="week0_number">#REF!</definedName>
  </definedNames>
  <calcPr fullCalcOnLoad="1"/>
</workbook>
</file>

<file path=xl/comments2.xml><?xml version="1.0" encoding="utf-8"?>
<comments xmlns="http://schemas.openxmlformats.org/spreadsheetml/2006/main">
  <authors>
    <author>gs</author>
  </authors>
  <commentList>
    <comment ref="B2" authorId="0">
      <text>
        <r>
          <rPr>
            <b/>
            <sz val="8"/>
            <rFont val="Tahoma"/>
            <family val="0"/>
          </rPr>
          <t>Enter the initial/baseline date.</t>
        </r>
      </text>
    </comment>
    <comment ref="E2" authorId="0">
      <text>
        <r>
          <rPr>
            <b/>
            <sz val="8"/>
            <rFont val="Tahoma"/>
            <family val="0"/>
          </rPr>
          <t>Enter the initial/baseline score.</t>
        </r>
        <r>
          <rPr>
            <sz val="8"/>
            <rFont val="Tahoma"/>
            <family val="0"/>
          </rPr>
          <t xml:space="preserve">
NOTE:
The score will be used for initial Target1 and Target2 scores.</t>
        </r>
      </text>
    </comment>
    <comment ref="C2" authorId="0">
      <text>
        <r>
          <rPr>
            <b/>
            <sz val="8"/>
            <rFont val="Tahoma"/>
            <family val="0"/>
          </rPr>
          <t xml:space="preserve">Enter the target/gained words per week for a student.
</t>
        </r>
        <r>
          <rPr>
            <sz val="8"/>
            <rFont val="Tahoma"/>
            <family val="0"/>
          </rPr>
          <t xml:space="preserve">
NOTE:</t>
        </r>
        <r>
          <rPr>
            <sz val="8"/>
            <rFont val="Tahoma"/>
            <family val="0"/>
          </rPr>
          <t xml:space="preserve">
Moderate, reasonable, ambitious gain for 1st-2nd grade is 1, 1.5, 2 words per week, respectively.
Moderate, reasonable, ambitious gain for 3rd-6th grade is .5, 1, 1.5 words per week, respectively.</t>
        </r>
      </text>
    </comment>
    <comment ref="E3" authorId="0">
      <text>
        <r>
          <rPr>
            <b/>
            <sz val="8"/>
            <rFont val="Tahoma"/>
            <family val="0"/>
          </rPr>
          <t>Enter successive student scores for the corresponding weeks.</t>
        </r>
      </text>
    </comment>
    <comment ref="F3" authorId="0">
      <text>
        <r>
          <rPr>
            <sz val="8"/>
            <rFont val="Tahoma"/>
            <family val="0"/>
          </rPr>
          <t>NOTE:
This represents the slope of a weekly rate and all previous/earlier weekly rates (data points).  E.G. if the slope for Week 10 was 1.5 it would mean that the slope of all data points through and including week 10 is 1.5, meaning the student's rate is increasing at 1.5 correct words per week.</t>
        </r>
      </text>
    </comment>
  </commentList>
</comments>
</file>

<file path=xl/comments3.xml><?xml version="1.0" encoding="utf-8"?>
<comments xmlns="http://schemas.openxmlformats.org/spreadsheetml/2006/main">
  <authors>
    <author>gs</author>
  </authors>
  <commentList>
    <comment ref="B2" authorId="0">
      <text>
        <r>
          <rPr>
            <b/>
            <sz val="8"/>
            <rFont val="Tahoma"/>
            <family val="0"/>
          </rPr>
          <t>Enter the initial/baseline date.</t>
        </r>
      </text>
    </comment>
    <comment ref="E2" authorId="0">
      <text>
        <r>
          <rPr>
            <b/>
            <sz val="8"/>
            <rFont val="Tahoma"/>
            <family val="0"/>
          </rPr>
          <t>Enter the initial/baseline score.</t>
        </r>
        <r>
          <rPr>
            <sz val="8"/>
            <rFont val="Tahoma"/>
            <family val="0"/>
          </rPr>
          <t xml:space="preserve">
NOTE:
The score will be used for initial Target1 and Target2 scores.</t>
        </r>
      </text>
    </comment>
    <comment ref="C2" authorId="0">
      <text>
        <r>
          <rPr>
            <b/>
            <sz val="8"/>
            <rFont val="Tahoma"/>
            <family val="0"/>
          </rPr>
          <t xml:space="preserve">Enter the target/gained words per week for a student.
</t>
        </r>
        <r>
          <rPr>
            <sz val="8"/>
            <rFont val="Tahoma"/>
            <family val="0"/>
          </rPr>
          <t xml:space="preserve">
NOTE:</t>
        </r>
        <r>
          <rPr>
            <sz val="8"/>
            <rFont val="Tahoma"/>
            <family val="0"/>
          </rPr>
          <t xml:space="preserve">
Moderate, reasonable, ambitious gain for 1st-2nd grade is 1, 1.5, 2 words per week, respectively.
Moderate, reasonable, ambitious gain for 3rd-6th grade is .5, 1, 1.5 words per week, respectively.</t>
        </r>
      </text>
    </comment>
    <comment ref="E3" authorId="0">
      <text>
        <r>
          <rPr>
            <b/>
            <sz val="8"/>
            <rFont val="Tahoma"/>
            <family val="0"/>
          </rPr>
          <t>Enter successive student scores for the corresponding weeks.</t>
        </r>
      </text>
    </comment>
    <comment ref="F3" authorId="0">
      <text>
        <r>
          <rPr>
            <sz val="8"/>
            <rFont val="Tahoma"/>
            <family val="0"/>
          </rPr>
          <t>NOTE:
This represents the slope of a weekly rate and all previous/earlier weekly rates (data points).  E.G. if the slope for Week 10 was 1.5 it would mean that the slope of all data points through and including week 10 is 1.5, meaning the student's rate is increasing at 1.5 correct words per week.</t>
        </r>
      </text>
    </comment>
  </commentList>
</comments>
</file>

<file path=xl/sharedStrings.xml><?xml version="1.0" encoding="utf-8"?>
<sst xmlns="http://schemas.openxmlformats.org/spreadsheetml/2006/main" count="44" uniqueCount="37">
  <si>
    <t>Once you enter data in the 4 cells, data for the Week Date, and Target columns is generated and added to the graph; you can change any of the data in the 4 cells at any time.</t>
  </si>
  <si>
    <t>5th, add the median CBM scores in column G for each week you have data for the student.</t>
  </si>
  <si>
    <t>Easier to enter data points and see the graph with a target line</t>
  </si>
  <si>
    <t>Easy to update erroneously entered data</t>
  </si>
  <si>
    <t>Creates the target line on the graph based on the score from week 0 and the amount of weekly gain</t>
  </si>
  <si>
    <t>Looks professional for IEPs</t>
  </si>
  <si>
    <t>Readjusting the target line if it needs to be higher during the year will be a slight pain</t>
  </si>
  <si>
    <t>Some granularity in graphing is lost because I graph by the week not by the day like the paper graphs</t>
  </si>
  <si>
    <t>You have to know a little about what you are doing in Excel if you want to customize it or remove some weeks (e.g. 2 weeks for holiday break)</t>
  </si>
  <si>
    <t>Likely problems that I haven't even thought of yet</t>
  </si>
  <si>
    <t>This is a starting point for you to customize and modify all you want until it is something you will use.</t>
  </si>
  <si>
    <t>You can easily change the font/format of the graph by double clicking on what you want to change.</t>
  </si>
  <si>
    <t>If you *single* click on the *graph* and print then just the graph is printed by default.</t>
  </si>
  <si>
    <t>If you single click somewhere outside of the graph and print then *both* the graph and the data in the cells are printed by default.</t>
  </si>
  <si>
    <t>CAVEATS</t>
  </si>
  <si>
    <t>Reduces manual graphing errors</t>
  </si>
  <si>
    <t>1st, take a look at the PRF Template and Sample sheet.  Change data in the blue cells and/or column G to see how the graph (or the right side of the sheet) is changed.</t>
  </si>
  <si>
    <t>University of Washington CBM Growth Calculator                                                                               developed by Gwen Sweeny and Joseph Jenkins</t>
  </si>
  <si>
    <t>2nd, to create a new sheet for a student, *copy* the PRF or Sample sheet (right-clicking on the tab and selecting "Move or Copy.." from the  popup menu is one way to do this in Excel).</t>
  </si>
  <si>
    <t>Currently the name of each tab/sheet (e.g. "Sample PRF") in the Excel file prints out in the header so if you give each tabbed sheet a student's name, that name will appear on a printout.</t>
  </si>
  <si>
    <t xml:space="preserve">Buyer beware - this is "as is" (i.e. there are no guarantees).  However, you are free to ask questions, point out errors, and give us suggestions for improvements. </t>
  </si>
  <si>
    <t>Churns out the weekly dates based on the initial date you enter</t>
  </si>
  <si>
    <t>I included 40 weeks, which allows you to skip or delete the weeks for winter and spring breaks (fey, week numbers and week dates will have to be adjusted for the week directly following the week you deleted)</t>
  </si>
  <si>
    <t>n/a</t>
  </si>
  <si>
    <t>Week Number</t>
  </si>
  <si>
    <t>Week Date</t>
  </si>
  <si>
    <t>GETTING STARTED</t>
  </si>
  <si>
    <t>PROS</t>
  </si>
  <si>
    <t>CONS</t>
  </si>
  <si>
    <t>SUGGESTIONS</t>
  </si>
  <si>
    <t>Target WRC</t>
  </si>
  <si>
    <t>Weekly WRC Gain</t>
  </si>
  <si>
    <t>Student WRC</t>
  </si>
  <si>
    <t>Cumulative Slope of WRC</t>
  </si>
  <si>
    <t>This Excel file is setup to allow one tabbed sheet per student per CBM type.</t>
  </si>
  <si>
    <t>3rd, rename this newly copied sheet/tab with the student's name.</t>
  </si>
  <si>
    <t>4th, there are 4 light blue cells in row 2 of the sheet where you will enter your own data (each of the 4 cells has a comment/info attached, which you can read by moving the mouse over the cell).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</si>
</sst>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
  </numFmts>
  <fonts count="49">
    <font>
      <sz val="10"/>
      <name val="Arial"/>
      <family val="0"/>
    </font>
    <font>
      <sz val="8"/>
      <name val="Arial"/>
      <family val="0"/>
    </font>
    <font>
      <b/>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2"/>
      <color indexed="16"/>
      <name val="Arial"/>
      <family val="2"/>
    </font>
    <font>
      <b/>
      <sz val="11"/>
      <name val="Arial"/>
      <family val="2"/>
    </font>
    <font>
      <sz val="11"/>
      <name val="Arial"/>
      <family val="2"/>
    </font>
    <font>
      <sz val="21"/>
      <color indexed="8"/>
      <name val="Arial"/>
      <family val="0"/>
    </font>
    <font>
      <sz val="8.5"/>
      <color indexed="8"/>
      <name val="Arial"/>
      <family val="0"/>
    </font>
    <font>
      <sz val="7.35"/>
      <color indexed="8"/>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b/>
      <sz val="10"/>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62"/>
      </left>
      <right style="medium">
        <color indexed="6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62"/>
      </left>
      <right style="medium">
        <color indexed="62"/>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hair"/>
    </border>
    <border>
      <left style="medium">
        <color indexed="62"/>
      </left>
      <right style="medium">
        <color indexed="62"/>
      </right>
      <top>
        <color indexed="63"/>
      </top>
      <bottom style="hair"/>
    </border>
    <border>
      <left>
        <color indexed="63"/>
      </left>
      <right style="thin"/>
      <top>
        <color indexed="63"/>
      </top>
      <bottom style="hair"/>
    </border>
    <border>
      <left>
        <color indexed="63"/>
      </left>
      <right style="medium">
        <color indexed="62"/>
      </right>
      <top>
        <color indexed="63"/>
      </top>
      <bottom style="medium">
        <color indexed="62"/>
      </bottom>
    </border>
    <border>
      <left>
        <color indexed="63"/>
      </left>
      <right>
        <color indexed="63"/>
      </right>
      <top>
        <color indexed="63"/>
      </top>
      <bottom style="thin"/>
    </border>
    <border>
      <left style="medium">
        <color indexed="30"/>
      </left>
      <right style="medium">
        <color indexed="30"/>
      </right>
      <top style="thin"/>
      <bottom style="medium">
        <color indexed="62"/>
      </bottom>
    </border>
    <border>
      <left style="medium">
        <color indexed="18"/>
      </left>
      <right style="medium">
        <color indexed="62"/>
      </right>
      <top style="thin"/>
      <bottom style="medium">
        <color indexed="62"/>
      </bottom>
    </border>
    <border>
      <left style="thin"/>
      <right>
        <color indexed="63"/>
      </right>
      <top>
        <color indexed="63"/>
      </top>
      <bottom style="hair"/>
    </border>
    <border>
      <left style="medium">
        <color indexed="18"/>
      </left>
      <right style="medium">
        <color indexed="18"/>
      </right>
      <top style="hair"/>
      <bottom style="hair"/>
    </border>
    <border>
      <left style="medium">
        <color indexed="18"/>
      </left>
      <right style="medium">
        <color indexed="18"/>
      </right>
      <top style="hair"/>
      <bottom>
        <color indexed="63"/>
      </bottom>
    </border>
    <border>
      <left style="medium">
        <color indexed="18"/>
      </left>
      <right style="medium">
        <color indexed="1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Alignment="1">
      <alignment/>
    </xf>
    <xf numFmtId="2" fontId="0" fillId="0" borderId="0" xfId="0" applyNumberFormat="1" applyAlignment="1">
      <alignment/>
    </xf>
    <xf numFmtId="0" fontId="2" fillId="0" borderId="0" xfId="0" applyFont="1" applyAlignment="1">
      <alignment vertical="center" wrapText="1"/>
    </xf>
    <xf numFmtId="0" fontId="0" fillId="0" borderId="0" xfId="0" applyAlignment="1">
      <alignment horizontal="center"/>
    </xf>
    <xf numFmtId="0" fontId="0" fillId="0" borderId="0" xfId="0" applyFill="1" applyBorder="1" applyAlignment="1">
      <alignment/>
    </xf>
    <xf numFmtId="0" fontId="0" fillId="0" borderId="10" xfId="0" applyFill="1" applyBorder="1" applyAlignment="1">
      <alignment/>
    </xf>
    <xf numFmtId="0" fontId="0" fillId="0" borderId="10" xfId="0" applyFill="1" applyBorder="1" applyAlignment="1">
      <alignment wrapText="1"/>
    </xf>
    <xf numFmtId="0" fontId="0" fillId="0" borderId="11" xfId="0" applyFont="1" applyBorder="1" applyAlignment="1">
      <alignment horizontal="center" vertical="center" wrapText="1"/>
    </xf>
    <xf numFmtId="2" fontId="0" fillId="0" borderId="12" xfId="0" applyNumberFormat="1" applyBorder="1" applyAlignment="1">
      <alignment horizontal="right"/>
    </xf>
    <xf numFmtId="2" fontId="0" fillId="0" borderId="12" xfId="0" applyNumberFormat="1" applyBorder="1" applyAlignment="1">
      <alignment/>
    </xf>
    <xf numFmtId="0" fontId="2" fillId="0" borderId="13" xfId="0" applyFont="1" applyFill="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0" fillId="0" borderId="16" xfId="0" applyBorder="1" applyAlignment="1">
      <alignment wrapText="1"/>
    </xf>
    <xf numFmtId="0" fontId="0" fillId="0" borderId="16" xfId="0" applyBorder="1" applyAlignment="1">
      <alignment horizontal="center" wrapText="1"/>
    </xf>
    <xf numFmtId="14" fontId="0" fillId="0" borderId="16" xfId="0" applyNumberFormat="1" applyBorder="1" applyAlignment="1">
      <alignment/>
    </xf>
    <xf numFmtId="0" fontId="0" fillId="0" borderId="16" xfId="0" applyBorder="1" applyAlignment="1">
      <alignment/>
    </xf>
    <xf numFmtId="0" fontId="0" fillId="0" borderId="17" xfId="0" applyBorder="1" applyAlignment="1">
      <alignment horizontal="center" wrapText="1"/>
    </xf>
    <xf numFmtId="14" fontId="0" fillId="0" borderId="17" xfId="0" applyNumberFormat="1" applyBorder="1" applyAlignment="1">
      <alignment/>
    </xf>
    <xf numFmtId="0" fontId="0" fillId="0" borderId="17" xfId="0" applyBorder="1" applyAlignment="1">
      <alignment wrapText="1"/>
    </xf>
    <xf numFmtId="0" fontId="0" fillId="0" borderId="17" xfId="0" applyBorder="1" applyAlignment="1">
      <alignment/>
    </xf>
    <xf numFmtId="0" fontId="0" fillId="0" borderId="18" xfId="0" applyFill="1" applyBorder="1" applyAlignment="1">
      <alignment/>
    </xf>
    <xf numFmtId="2" fontId="0" fillId="0" borderId="19" xfId="0" applyNumberFormat="1" applyBorder="1" applyAlignment="1">
      <alignment/>
    </xf>
    <xf numFmtId="0" fontId="0" fillId="0" borderId="18" xfId="0" applyFill="1" applyBorder="1" applyAlignment="1">
      <alignment wrapText="1"/>
    </xf>
    <xf numFmtId="0" fontId="0" fillId="33" borderId="20" xfId="0" applyFill="1" applyBorder="1" applyAlignment="1">
      <alignment/>
    </xf>
    <xf numFmtId="0" fontId="0" fillId="0" borderId="21" xfId="0" applyFill="1" applyBorder="1" applyAlignment="1">
      <alignment wrapText="1"/>
    </xf>
    <xf numFmtId="14" fontId="0" fillId="33" borderId="22" xfId="0" applyNumberFormat="1" applyFill="1" applyBorder="1" applyAlignment="1">
      <alignment/>
    </xf>
    <xf numFmtId="0" fontId="0" fillId="33" borderId="22" xfId="0" applyFill="1" applyBorder="1" applyAlignment="1">
      <alignment horizontal="center"/>
    </xf>
    <xf numFmtId="0" fontId="0" fillId="0" borderId="0" xfId="0" applyAlignment="1">
      <alignment wrapText="1"/>
    </xf>
    <xf numFmtId="0" fontId="0" fillId="0" borderId="0" xfId="0" applyAlignment="1">
      <alignment/>
    </xf>
    <xf numFmtId="0" fontId="2" fillId="0" borderId="0" xfId="0" applyFont="1" applyAlignment="1">
      <alignment/>
    </xf>
    <xf numFmtId="0" fontId="0" fillId="0" borderId="0" xfId="0" applyAlignment="1">
      <alignment horizontal="left" indent="1"/>
    </xf>
    <xf numFmtId="2" fontId="2" fillId="0" borderId="0" xfId="0" applyNumberFormat="1" applyFont="1" applyBorder="1" applyAlignment="1">
      <alignment horizontal="center" vertical="center" wrapText="1"/>
    </xf>
    <xf numFmtId="2" fontId="0" fillId="0" borderId="0" xfId="0" applyNumberFormat="1" applyBorder="1" applyAlignment="1">
      <alignment horizontal="right"/>
    </xf>
    <xf numFmtId="2" fontId="0" fillId="0" borderId="0" xfId="0" applyNumberFormat="1" applyBorder="1" applyAlignment="1">
      <alignment/>
    </xf>
    <xf numFmtId="0" fontId="7" fillId="0" borderId="0" xfId="0" applyFont="1" applyAlignment="1">
      <alignment horizontal="center" wrapText="1"/>
    </xf>
    <xf numFmtId="0" fontId="8" fillId="0" borderId="0" xfId="0" applyFont="1" applyAlignment="1">
      <alignment wrapText="1"/>
    </xf>
    <xf numFmtId="0" fontId="9" fillId="0" borderId="0" xfId="0" applyFont="1" applyAlignment="1">
      <alignment horizontal="left" wrapText="1" indent="1"/>
    </xf>
    <xf numFmtId="0" fontId="9" fillId="0" borderId="0" xfId="0" applyFont="1" applyAlignment="1">
      <alignment wrapText="1"/>
    </xf>
    <xf numFmtId="0" fontId="0" fillId="33" borderId="23" xfId="0" applyFill="1" applyBorder="1" applyAlignment="1">
      <alignment/>
    </xf>
    <xf numFmtId="0" fontId="0" fillId="0" borderId="24" xfId="0" applyBorder="1" applyAlignment="1">
      <alignment wrapText="1"/>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CBM - Passage Reading Fluency</a:t>
            </a:r>
          </a:p>
        </c:rich>
      </c:tx>
      <c:layout>
        <c:manualLayout>
          <c:xMode val="factor"/>
          <c:yMode val="factor"/>
          <c:x val="0.01325"/>
          <c:y val="0.00625"/>
        </c:manualLayout>
      </c:layout>
      <c:spPr>
        <a:noFill/>
        <a:ln>
          <a:noFill/>
        </a:ln>
      </c:spPr>
    </c:title>
    <c:plotArea>
      <c:layout>
        <c:manualLayout>
          <c:xMode val="edge"/>
          <c:yMode val="edge"/>
          <c:x val="0.0315"/>
          <c:y val="0.12625"/>
          <c:w val="0.958"/>
          <c:h val="0.817"/>
        </c:manualLayout>
      </c:layout>
      <c:lineChart>
        <c:grouping val="standard"/>
        <c:varyColors val="0"/>
        <c:ser>
          <c:idx val="0"/>
          <c:order val="0"/>
          <c:tx>
            <c:strRef>
              <c:f>'Sample Sheet'!$D$1</c:f>
              <c:strCache>
                <c:ptCount val="1"/>
                <c:pt idx="0">
                  <c:v>Target WRC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333399"/>
              </a:solidFill>
              <a:ln>
                <a:solidFill>
                  <a:srgbClr val="333399"/>
                </a:solidFill>
              </a:ln>
            </c:spPr>
          </c:marker>
          <c:cat>
            <c:strRef>
              <c:f>'Sample Sheet'!$B$2:$B$34</c:f>
              <c:strCache/>
            </c:strRef>
          </c:cat>
          <c:val>
            <c:numRef>
              <c:f>'Sample Sheet'!$D$2:$D$34</c:f>
              <c:numCache/>
            </c:numRef>
          </c:val>
          <c:smooth val="0"/>
        </c:ser>
        <c:ser>
          <c:idx val="2"/>
          <c:order val="1"/>
          <c:tx>
            <c:strRef>
              <c:f>'Sample Sheet'!$E$1</c:f>
              <c:strCache>
                <c:ptCount val="1"/>
                <c:pt idx="0">
                  <c:v>Student WRC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00000"/>
              </a:solidFill>
              <a:ln>
                <a:solidFill>
                  <a:srgbClr val="900000"/>
                </a:solidFill>
              </a:ln>
            </c:spPr>
          </c:marker>
          <c:cat>
            <c:strRef>
              <c:f>'Sample Sheet'!$B$2:$B$34</c:f>
              <c:strCache/>
            </c:strRef>
          </c:cat>
          <c:val>
            <c:numRef>
              <c:f>'Sample Sheet'!$E$2:$E$34</c:f>
              <c:numCache/>
            </c:numRef>
          </c:val>
          <c:smooth val="0"/>
        </c:ser>
        <c:marker val="1"/>
        <c:axId val="38726980"/>
        <c:axId val="12998501"/>
      </c:lineChart>
      <c:dateAx>
        <c:axId val="3872698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Week</a:t>
                </a:r>
              </a:p>
            </c:rich>
          </c:tx>
          <c:layout>
            <c:manualLayout>
              <c:xMode val="factor"/>
              <c:yMode val="factor"/>
              <c:x val="-0.01275"/>
              <c:y val="0.000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m/d;@" sourceLinked="0"/>
        <c:majorTickMark val="out"/>
        <c:minorTickMark val="cross"/>
        <c:tickLblPos val="nextTo"/>
        <c:spPr>
          <a:ln w="3175">
            <a:solidFill>
              <a:srgbClr val="000000"/>
            </a:solidFill>
          </a:ln>
        </c:spPr>
        <c:txPr>
          <a:bodyPr vert="horz" rot="-5400000"/>
          <a:lstStyle/>
          <a:p>
            <a:pPr>
              <a:defRPr lang="en-US" cap="none" sz="850" b="0" i="0" u="none" baseline="0">
                <a:solidFill>
                  <a:srgbClr val="000000"/>
                </a:solidFill>
                <a:latin typeface="Arial"/>
                <a:ea typeface="Arial"/>
                <a:cs typeface="Arial"/>
              </a:defRPr>
            </a:pPr>
          </a:p>
        </c:txPr>
        <c:crossAx val="12998501"/>
        <c:crosses val="autoZero"/>
        <c:auto val="0"/>
        <c:baseTimeUnit val="days"/>
        <c:majorUnit val="14"/>
        <c:majorTimeUnit val="days"/>
        <c:minorUnit val="7"/>
        <c:minorTimeUnit val="days"/>
        <c:noMultiLvlLbl val="0"/>
      </c:dateAx>
      <c:valAx>
        <c:axId val="12998501"/>
        <c:scaling>
          <c:orientation val="minMax"/>
          <c:max val="16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Words Correct Per Minute (WCPM)</a:t>
                </a:r>
              </a:p>
            </c:rich>
          </c:tx>
          <c:layout>
            <c:manualLayout>
              <c:xMode val="factor"/>
              <c:yMode val="factor"/>
              <c:x val="-0.00475"/>
              <c:y val="0.000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cross"/>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8726980"/>
        <c:crossesAt val="1"/>
        <c:crossBetween val="between"/>
        <c:dispUnits/>
        <c:majorUnit val="10"/>
        <c:minorUnit val="5"/>
      </c:valAx>
      <c:spPr>
        <a:noFill/>
        <a:ln w="12700">
          <a:solidFill>
            <a:srgbClr val="333399"/>
          </a:solidFill>
        </a:ln>
      </c:spPr>
    </c:plotArea>
    <c:legend>
      <c:legendPos val="t"/>
      <c:layout>
        <c:manualLayout>
          <c:xMode val="edge"/>
          <c:yMode val="edge"/>
          <c:x val="0.42275"/>
          <c:y val="0.08025"/>
          <c:w val="0.19475"/>
          <c:h val="0.02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0</xdr:row>
      <xdr:rowOff>19050</xdr:rowOff>
    </xdr:from>
    <xdr:to>
      <xdr:col>21</xdr:col>
      <xdr:colOff>190500</xdr:colOff>
      <xdr:row>33</xdr:row>
      <xdr:rowOff>152400</xdr:rowOff>
    </xdr:to>
    <xdr:graphicFrame>
      <xdr:nvGraphicFramePr>
        <xdr:cNvPr id="1" name="Chart 1"/>
        <xdr:cNvGraphicFramePr/>
      </xdr:nvGraphicFramePr>
      <xdr:xfrm>
        <a:off x="4391025" y="19050"/>
        <a:ext cx="8439150" cy="6134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1"/>
    <outlinePr summaryBelow="0" summaryRight="0"/>
  </sheetPr>
  <dimension ref="A1:A34"/>
  <sheetViews>
    <sheetView tabSelected="1" zoomScalePageLayoutView="0" workbookViewId="0" topLeftCell="A1">
      <selection activeCell="A1" sqref="A1:A65536"/>
    </sheetView>
  </sheetViews>
  <sheetFormatPr defaultColWidth="9.140625" defaultRowHeight="12.75"/>
  <cols>
    <col min="1" max="1" width="103.421875" style="29" customWidth="1"/>
    <col min="2" max="16384" width="9.140625" style="30" customWidth="1"/>
  </cols>
  <sheetData>
    <row r="1" ht="37.5" customHeight="1">
      <c r="A1" s="36" t="s">
        <v>17</v>
      </c>
    </row>
    <row r="2" s="31" customFormat="1" ht="13.5">
      <c r="A2" s="37" t="s">
        <v>14</v>
      </c>
    </row>
    <row r="3" ht="27.75">
      <c r="A3" s="38" t="s">
        <v>20</v>
      </c>
    </row>
    <row r="4" ht="13.5">
      <c r="A4" s="39"/>
    </row>
    <row r="5" s="31" customFormat="1" ht="13.5">
      <c r="A5" s="37" t="s">
        <v>26</v>
      </c>
    </row>
    <row r="6" s="32" customFormat="1" ht="24" customHeight="1">
      <c r="A6" s="38" t="s">
        <v>34</v>
      </c>
    </row>
    <row r="7" s="32" customFormat="1" ht="38.25" customHeight="1">
      <c r="A7" s="38" t="s">
        <v>16</v>
      </c>
    </row>
    <row r="8" s="32" customFormat="1" ht="36.75" customHeight="1">
      <c r="A8" s="38" t="s">
        <v>18</v>
      </c>
    </row>
    <row r="9" s="32" customFormat="1" ht="25.5" customHeight="1">
      <c r="A9" s="38" t="s">
        <v>35</v>
      </c>
    </row>
    <row r="10" s="32" customFormat="1" ht="33.75" customHeight="1">
      <c r="A10" s="38" t="s">
        <v>36</v>
      </c>
    </row>
    <row r="11" s="32" customFormat="1" ht="36" customHeight="1">
      <c r="A11" s="38" t="s">
        <v>0</v>
      </c>
    </row>
    <row r="12" s="32" customFormat="1" ht="21" customHeight="1">
      <c r="A12" s="38" t="s">
        <v>1</v>
      </c>
    </row>
    <row r="13" ht="13.5">
      <c r="A13" s="39"/>
    </row>
    <row r="14" s="31" customFormat="1" ht="13.5">
      <c r="A14" s="37" t="s">
        <v>27</v>
      </c>
    </row>
    <row r="15" ht="13.5">
      <c r="A15" s="38" t="s">
        <v>2</v>
      </c>
    </row>
    <row r="16" ht="13.5">
      <c r="A16" s="38" t="s">
        <v>15</v>
      </c>
    </row>
    <row r="17" ht="13.5">
      <c r="A17" s="38" t="s">
        <v>3</v>
      </c>
    </row>
    <row r="18" ht="13.5">
      <c r="A18" s="38" t="s">
        <v>5</v>
      </c>
    </row>
    <row r="19" ht="13.5">
      <c r="A19" s="38" t="s">
        <v>21</v>
      </c>
    </row>
    <row r="20" ht="13.5">
      <c r="A20" s="38" t="s">
        <v>4</v>
      </c>
    </row>
    <row r="21" ht="13.5">
      <c r="A21" s="39"/>
    </row>
    <row r="22" s="31" customFormat="1" ht="13.5">
      <c r="A22" s="37" t="s">
        <v>28</v>
      </c>
    </row>
    <row r="23" ht="12.75" customHeight="1">
      <c r="A23" s="38" t="s">
        <v>6</v>
      </c>
    </row>
    <row r="24" ht="13.5">
      <c r="A24" s="38" t="s">
        <v>7</v>
      </c>
    </row>
    <row r="25" ht="27.75">
      <c r="A25" s="38" t="s">
        <v>8</v>
      </c>
    </row>
    <row r="26" ht="13.5">
      <c r="A26" s="38" t="s">
        <v>9</v>
      </c>
    </row>
    <row r="27" ht="13.5">
      <c r="A27" s="39"/>
    </row>
    <row r="28" s="31" customFormat="1" ht="13.5">
      <c r="A28" s="37" t="s">
        <v>29</v>
      </c>
    </row>
    <row r="29" ht="13.5">
      <c r="A29" s="38" t="s">
        <v>10</v>
      </c>
    </row>
    <row r="30" ht="27.75">
      <c r="A30" s="38" t="s">
        <v>19</v>
      </c>
    </row>
    <row r="31" ht="13.5">
      <c r="A31" s="38" t="s">
        <v>11</v>
      </c>
    </row>
    <row r="32" ht="13.5">
      <c r="A32" s="38" t="s">
        <v>12</v>
      </c>
    </row>
    <row r="33" ht="27.75">
      <c r="A33" s="38" t="s">
        <v>13</v>
      </c>
    </row>
    <row r="34" ht="27.75">
      <c r="A34" s="38" t="s">
        <v>22</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indexed="44"/>
  </sheetPr>
  <dimension ref="A1:G42"/>
  <sheetViews>
    <sheetView workbookViewId="0" topLeftCell="A1">
      <selection activeCell="F16" sqref="F16"/>
    </sheetView>
  </sheetViews>
  <sheetFormatPr defaultColWidth="8.8515625" defaultRowHeight="12.75"/>
  <cols>
    <col min="1" max="1" width="7.8515625" style="3" customWidth="1"/>
    <col min="2" max="2" width="11.7109375" style="0" customWidth="1"/>
    <col min="3" max="3" width="7.7109375" style="0" customWidth="1"/>
    <col min="4" max="4" width="7.8515625" style="0" customWidth="1"/>
    <col min="5" max="5" width="7.8515625" style="4" customWidth="1"/>
    <col min="6" max="6" width="11.28125" style="1" bestFit="1" customWidth="1"/>
    <col min="7" max="7" width="11.28125" style="1" customWidth="1"/>
  </cols>
  <sheetData>
    <row r="1" spans="1:7" s="2" customFormat="1" ht="51">
      <c r="A1" s="12" t="s">
        <v>24</v>
      </c>
      <c r="B1" s="12" t="s">
        <v>25</v>
      </c>
      <c r="C1" s="13" t="s">
        <v>31</v>
      </c>
      <c r="D1" s="12" t="s">
        <v>30</v>
      </c>
      <c r="E1" s="10" t="s">
        <v>32</v>
      </c>
      <c r="F1" s="11" t="s">
        <v>33</v>
      </c>
      <c r="G1" s="33"/>
    </row>
    <row r="2" spans="1:7" ht="26.25" thickBot="1">
      <c r="A2" s="7">
        <v>0</v>
      </c>
      <c r="B2" s="27">
        <v>39338</v>
      </c>
      <c r="C2" s="28">
        <v>1</v>
      </c>
      <c r="D2" s="26" t="str">
        <f>baseline_score_PRF</f>
        <v>CAVEATS</v>
      </c>
      <c r="E2" s="40">
        <v>28</v>
      </c>
      <c r="F2" s="8" t="s">
        <v>23</v>
      </c>
      <c r="G2" s="34"/>
    </row>
    <row r="3" spans="1:7" ht="12.75">
      <c r="A3" s="15">
        <v>1</v>
      </c>
      <c r="B3" s="16">
        <f aca="true" t="shared" si="0" ref="B3:B34">B2+7</f>
        <v>39345</v>
      </c>
      <c r="C3" s="17"/>
      <c r="D3" s="14" t="e">
        <f aca="true" t="shared" si="1" ref="D3:D34">gain1*A3+baseline_score_PRF</f>
        <v>#VALUE!</v>
      </c>
      <c r="E3" s="5">
        <v>28</v>
      </c>
      <c r="F3" s="9" t="e">
        <f>IF(COUNT(E3),SLOPE(baseline_score_PRF:E3,week0_number:A3),"")</f>
        <v>#VALUE!</v>
      </c>
      <c r="G3" s="35"/>
    </row>
    <row r="4" spans="1:7" ht="12.75">
      <c r="A4" s="15">
        <v>2</v>
      </c>
      <c r="B4" s="16">
        <f t="shared" si="0"/>
        <v>39352</v>
      </c>
      <c r="C4" s="17"/>
      <c r="D4" s="14">
        <f t="shared" si="1"/>
        <v>2</v>
      </c>
      <c r="E4" s="5">
        <v>31</v>
      </c>
      <c r="F4" s="9" t="e">
        <f>IF(COUNT(E4),SLOPE(baseline_score_PRF:E4,week0_number:A4),"")</f>
        <v>#VALUE!</v>
      </c>
      <c r="G4" s="35"/>
    </row>
    <row r="5" spans="1:7" ht="12.75">
      <c r="A5" s="15">
        <v>3</v>
      </c>
      <c r="B5" s="16">
        <f t="shared" si="0"/>
        <v>39359</v>
      </c>
      <c r="C5" s="17"/>
      <c r="D5" s="14" t="e">
        <f t="shared" si="1"/>
        <v>#VALUE!</v>
      </c>
      <c r="E5" s="5">
        <v>30</v>
      </c>
      <c r="F5" s="9" t="e">
        <f>IF(COUNT(E5),SLOPE(baseline_score_PRF:E5,week0_number:A5),"")</f>
        <v>#VALUE!</v>
      </c>
      <c r="G5" s="35"/>
    </row>
    <row r="6" spans="1:7" ht="12.75">
      <c r="A6" s="18">
        <v>4</v>
      </c>
      <c r="B6" s="19">
        <f t="shared" si="0"/>
        <v>39366</v>
      </c>
      <c r="C6" s="21"/>
      <c r="D6" s="20" t="e">
        <f t="shared" si="1"/>
        <v>#VALUE!</v>
      </c>
      <c r="E6" s="22">
        <v>38</v>
      </c>
      <c r="F6" s="23" t="e">
        <f>IF(COUNT(E6),SLOPE(baseline_score_PRF:E6,week0_number:A6),"")</f>
        <v>#VALUE!</v>
      </c>
      <c r="G6" s="35"/>
    </row>
    <row r="7" spans="1:7" ht="12.75">
      <c r="A7" s="15">
        <v>5</v>
      </c>
      <c r="B7" s="16">
        <f t="shared" si="0"/>
        <v>39373</v>
      </c>
      <c r="C7" s="17"/>
      <c r="D7" s="14" t="e">
        <f t="shared" si="1"/>
        <v>#VALUE!</v>
      </c>
      <c r="E7" s="6">
        <v>34</v>
      </c>
      <c r="F7" s="9" t="e">
        <f>IF(COUNT(E7),SLOPE(baseline_score_PRF:E7,week0_number:A7),"")</f>
        <v>#VALUE!</v>
      </c>
      <c r="G7" s="35"/>
    </row>
    <row r="8" spans="1:7" ht="12.75">
      <c r="A8" s="15">
        <v>6</v>
      </c>
      <c r="B8" s="16">
        <f t="shared" si="0"/>
        <v>39380</v>
      </c>
      <c r="C8" s="17"/>
      <c r="D8" s="14" t="e">
        <f t="shared" si="1"/>
        <v>#VALUE!</v>
      </c>
      <c r="E8" s="6">
        <v>36</v>
      </c>
      <c r="F8" s="9" t="e">
        <f>IF(COUNT(E8),SLOPE(baseline_score_PRF:E8,week0_number:A8),"")</f>
        <v>#VALUE!</v>
      </c>
      <c r="G8" s="35"/>
    </row>
    <row r="9" spans="1:7" ht="12.75">
      <c r="A9" s="15">
        <v>7</v>
      </c>
      <c r="B9" s="16">
        <f t="shared" si="0"/>
        <v>39387</v>
      </c>
      <c r="C9" s="17"/>
      <c r="D9" s="14" t="e">
        <f t="shared" si="1"/>
        <v>#VALUE!</v>
      </c>
      <c r="E9" s="6">
        <v>31</v>
      </c>
      <c r="F9" s="9" t="e">
        <f>IF(COUNT(E9),SLOPE(baseline_score_PRF:E9,week0_number:A9),"")</f>
        <v>#VALUE!</v>
      </c>
      <c r="G9" s="35"/>
    </row>
    <row r="10" spans="1:7" ht="12.75">
      <c r="A10" s="18">
        <v>8</v>
      </c>
      <c r="B10" s="19">
        <f t="shared" si="0"/>
        <v>39394</v>
      </c>
      <c r="C10" s="21"/>
      <c r="D10" s="20" t="e">
        <f t="shared" si="1"/>
        <v>#VALUE!</v>
      </c>
      <c r="E10" s="24">
        <v>33</v>
      </c>
      <c r="F10" s="23" t="e">
        <f>IF(COUNT(E10),SLOPE(baseline_score_PRF:E10,week0_number:A10),"")</f>
        <v>#VALUE!</v>
      </c>
      <c r="G10" s="35"/>
    </row>
    <row r="11" spans="1:7" ht="12.75">
      <c r="A11" s="15">
        <v>9</v>
      </c>
      <c r="B11" s="16">
        <f t="shared" si="0"/>
        <v>39401</v>
      </c>
      <c r="C11" s="17"/>
      <c r="D11" s="14" t="e">
        <f t="shared" si="1"/>
        <v>#VALUE!</v>
      </c>
      <c r="E11" s="6">
        <v>33</v>
      </c>
      <c r="F11" s="9" t="e">
        <f>IF(COUNT(E11),SLOPE(baseline_score_PRF:E11,week0_number:A11),"")</f>
        <v>#VALUE!</v>
      </c>
      <c r="G11" s="35"/>
    </row>
    <row r="12" spans="1:7" ht="12.75">
      <c r="A12" s="15">
        <v>10</v>
      </c>
      <c r="B12" s="16">
        <f t="shared" si="0"/>
        <v>39408</v>
      </c>
      <c r="C12" s="17"/>
      <c r="D12" s="14" t="e">
        <f t="shared" si="1"/>
        <v>#VALUE!</v>
      </c>
      <c r="E12" s="5"/>
      <c r="F12" s="9">
        <f>IF(COUNT(E12),SLOPE(baseline_score_PRF:E12,week0_number:A12),"")</f>
      </c>
      <c r="G12" s="35"/>
    </row>
    <row r="13" spans="1:7" ht="12.75">
      <c r="A13" s="15">
        <v>11</v>
      </c>
      <c r="B13" s="16">
        <f t="shared" si="0"/>
        <v>39415</v>
      </c>
      <c r="C13" s="17"/>
      <c r="D13" s="14">
        <f t="shared" si="1"/>
        <v>11</v>
      </c>
      <c r="E13" s="5"/>
      <c r="F13" s="9">
        <f>IF(COUNT(E13),SLOPE(baseline_score_PRF:E13,week0_number:A13),"")</f>
      </c>
      <c r="G13" s="35"/>
    </row>
    <row r="14" spans="1:7" ht="12.75">
      <c r="A14" s="18">
        <v>12</v>
      </c>
      <c r="B14" s="19">
        <f t="shared" si="0"/>
        <v>39422</v>
      </c>
      <c r="C14" s="21"/>
      <c r="D14" s="20" t="e">
        <f t="shared" si="1"/>
        <v>#VALUE!</v>
      </c>
      <c r="E14" s="22"/>
      <c r="F14" s="23">
        <f>IF(COUNT(E14),SLOPE(baseline_score_PRF:E14,week0_number:A14),"")</f>
      </c>
      <c r="G14" s="35"/>
    </row>
    <row r="15" spans="1:7" ht="12.75">
      <c r="A15" s="15">
        <v>13</v>
      </c>
      <c r="B15" s="16">
        <f t="shared" si="0"/>
        <v>39429</v>
      </c>
      <c r="C15" s="17"/>
      <c r="D15" s="14" t="e">
        <f t="shared" si="1"/>
        <v>#VALUE!</v>
      </c>
      <c r="E15" s="5"/>
      <c r="F15" s="9">
        <f>IF(COUNT(E15),SLOPE(baseline_score_PRF:E15,week0_number:A15),"")</f>
      </c>
      <c r="G15" s="35"/>
    </row>
    <row r="16" spans="1:7" ht="12.75">
      <c r="A16" s="15">
        <v>14</v>
      </c>
      <c r="B16" s="16">
        <f t="shared" si="0"/>
        <v>39436</v>
      </c>
      <c r="C16" s="17"/>
      <c r="D16" s="14" t="e">
        <f t="shared" si="1"/>
        <v>#VALUE!</v>
      </c>
      <c r="E16" s="5">
        <v>4</v>
      </c>
      <c r="F16" s="9"/>
      <c r="G16" s="35"/>
    </row>
    <row r="17" spans="1:7" ht="12.75">
      <c r="A17" s="15">
        <v>15</v>
      </c>
      <c r="B17" s="16">
        <f t="shared" si="0"/>
        <v>39443</v>
      </c>
      <c r="C17" s="17"/>
      <c r="D17" s="14" t="e">
        <f t="shared" si="1"/>
        <v>#VALUE!</v>
      </c>
      <c r="E17" s="5"/>
      <c r="F17" s="9">
        <f>IF(COUNT(E17),SLOPE(baseline_score_PRF:E17,week0_number:A17),"")</f>
      </c>
      <c r="G17" s="35"/>
    </row>
    <row r="18" spans="1:7" ht="12.75">
      <c r="A18" s="18">
        <v>16</v>
      </c>
      <c r="B18" s="19">
        <f t="shared" si="0"/>
        <v>39450</v>
      </c>
      <c r="C18" s="21"/>
      <c r="D18" s="20" t="e">
        <f t="shared" si="1"/>
        <v>#VALUE!</v>
      </c>
      <c r="E18" s="22"/>
      <c r="F18" s="23">
        <f>IF(COUNT(E18),SLOPE(baseline_score_PRF:E18,week0_number:A18),"")</f>
      </c>
      <c r="G18" s="35"/>
    </row>
    <row r="19" spans="1:7" ht="12.75">
      <c r="A19" s="15">
        <v>17</v>
      </c>
      <c r="B19" s="16">
        <f t="shared" si="0"/>
        <v>39457</v>
      </c>
      <c r="C19" s="17"/>
      <c r="D19" s="14" t="e">
        <f t="shared" si="1"/>
        <v>#VALUE!</v>
      </c>
      <c r="E19" s="5"/>
      <c r="F19" s="9">
        <f>IF(COUNT(E19),SLOPE(baseline_score_PRF:E19,week0_number:A19),"")</f>
      </c>
      <c r="G19" s="35"/>
    </row>
    <row r="20" spans="1:7" ht="12.75">
      <c r="A20" s="15">
        <v>18</v>
      </c>
      <c r="B20" s="16">
        <f t="shared" si="0"/>
        <v>39464</v>
      </c>
      <c r="C20" s="17"/>
      <c r="D20" s="14" t="e">
        <f t="shared" si="1"/>
        <v>#VALUE!</v>
      </c>
      <c r="E20" s="5"/>
      <c r="F20" s="9">
        <f>IF(COUNT(E20),SLOPE(baseline_score_PRF:E20,week0_number:A20),"")</f>
      </c>
      <c r="G20" s="35"/>
    </row>
    <row r="21" spans="1:7" ht="12.75">
      <c r="A21" s="15">
        <v>19</v>
      </c>
      <c r="B21" s="16">
        <f t="shared" si="0"/>
        <v>39471</v>
      </c>
      <c r="C21" s="17"/>
      <c r="D21" s="14">
        <f t="shared" si="1"/>
        <v>19</v>
      </c>
      <c r="E21" s="5"/>
      <c r="F21" s="9">
        <f>IF(COUNT(E21),SLOPE(baseline_score_PRF:E21,week0_number:A21),"")</f>
      </c>
      <c r="G21" s="35"/>
    </row>
    <row r="22" spans="1:7" ht="12.75">
      <c r="A22" s="18">
        <v>20</v>
      </c>
      <c r="B22" s="19">
        <f t="shared" si="0"/>
        <v>39478</v>
      </c>
      <c r="C22" s="21"/>
      <c r="D22" s="20" t="e">
        <f t="shared" si="1"/>
        <v>#VALUE!</v>
      </c>
      <c r="E22" s="22"/>
      <c r="F22" s="23">
        <f>IF(COUNT(E22),SLOPE(baseline_score_PRF:E22,week0_number:A22),"")</f>
      </c>
      <c r="G22" s="35"/>
    </row>
    <row r="23" spans="1:7" ht="12.75">
      <c r="A23" s="15">
        <v>21</v>
      </c>
      <c r="B23" s="16">
        <f t="shared" si="0"/>
        <v>39485</v>
      </c>
      <c r="C23" s="17"/>
      <c r="D23" s="14" t="e">
        <f t="shared" si="1"/>
        <v>#VALUE!</v>
      </c>
      <c r="E23" s="5"/>
      <c r="F23" s="9">
        <f>IF(COUNT(E23),SLOPE(baseline_score_PRF:E23,week0_number:A23),"")</f>
      </c>
      <c r="G23" s="35"/>
    </row>
    <row r="24" spans="1:7" ht="12.75">
      <c r="A24" s="15">
        <v>22</v>
      </c>
      <c r="B24" s="16">
        <f t="shared" si="0"/>
        <v>39492</v>
      </c>
      <c r="C24" s="17"/>
      <c r="D24" s="14" t="e">
        <f t="shared" si="1"/>
        <v>#VALUE!</v>
      </c>
      <c r="E24" s="5"/>
      <c r="F24" s="9">
        <f>IF(COUNT(E24),SLOPE(baseline_score_PRF:E24,week0_number:A24),"")</f>
      </c>
      <c r="G24" s="35"/>
    </row>
    <row r="25" spans="1:7" ht="12.75">
      <c r="A25" s="15">
        <v>23</v>
      </c>
      <c r="B25" s="16">
        <f t="shared" si="0"/>
        <v>39499</v>
      </c>
      <c r="C25" s="17"/>
      <c r="D25" s="14" t="e">
        <f t="shared" si="1"/>
        <v>#VALUE!</v>
      </c>
      <c r="E25" s="5"/>
      <c r="F25" s="9">
        <f>IF(COUNT(E25),SLOPE(baseline_score_PRF:E25,week0_number:A25),"")</f>
      </c>
      <c r="G25" s="35"/>
    </row>
    <row r="26" spans="1:7" ht="12.75">
      <c r="A26" s="18">
        <v>24</v>
      </c>
      <c r="B26" s="19">
        <f t="shared" si="0"/>
        <v>39506</v>
      </c>
      <c r="C26" s="21"/>
      <c r="D26" s="20" t="e">
        <f t="shared" si="1"/>
        <v>#VALUE!</v>
      </c>
      <c r="E26" s="22"/>
      <c r="F26" s="23">
        <f>IF(COUNT(E26),SLOPE(baseline_score_PRF:E26,week0_number:A26),"")</f>
      </c>
      <c r="G26" s="35"/>
    </row>
    <row r="27" spans="1:7" ht="12.75">
      <c r="A27" s="15">
        <v>25</v>
      </c>
      <c r="B27" s="16">
        <f t="shared" si="0"/>
        <v>39513</v>
      </c>
      <c r="C27" s="17"/>
      <c r="D27" s="14">
        <f t="shared" si="1"/>
        <v>25</v>
      </c>
      <c r="E27" s="5"/>
      <c r="F27" s="9">
        <f>IF(COUNT(E27),SLOPE(baseline_score_PRF:E27,week0_number:A27),"")</f>
      </c>
      <c r="G27" s="35"/>
    </row>
    <row r="28" spans="1:7" ht="12.75">
      <c r="A28" s="15">
        <v>26</v>
      </c>
      <c r="B28" s="16">
        <f t="shared" si="0"/>
        <v>39520</v>
      </c>
      <c r="C28" s="17"/>
      <c r="D28" s="14" t="e">
        <f t="shared" si="1"/>
        <v>#VALUE!</v>
      </c>
      <c r="E28" s="5"/>
      <c r="F28" s="9">
        <f>IF(COUNT(E28),SLOPE(baseline_score_PRF:E28,week0_number:A28),"")</f>
      </c>
      <c r="G28" s="35"/>
    </row>
    <row r="29" spans="1:7" ht="12.75">
      <c r="A29" s="15">
        <v>27</v>
      </c>
      <c r="B29" s="16">
        <f t="shared" si="0"/>
        <v>39527</v>
      </c>
      <c r="C29" s="17"/>
      <c r="D29" s="14" t="e">
        <f t="shared" si="1"/>
        <v>#VALUE!</v>
      </c>
      <c r="E29" s="5"/>
      <c r="F29" s="9">
        <f>IF(COUNT(E29),SLOPE(baseline_score_PRF:E29,week0_number:A29),"")</f>
      </c>
      <c r="G29" s="35"/>
    </row>
    <row r="30" spans="1:7" ht="12.75">
      <c r="A30" s="18">
        <v>28</v>
      </c>
      <c r="B30" s="19">
        <f t="shared" si="0"/>
        <v>39534</v>
      </c>
      <c r="C30" s="21"/>
      <c r="D30" s="20" t="e">
        <f t="shared" si="1"/>
        <v>#VALUE!</v>
      </c>
      <c r="E30" s="22"/>
      <c r="F30" s="23">
        <f>IF(COUNT(E30),SLOPE(baseline_score_PRF:E30,week0_number:A30),"")</f>
      </c>
      <c r="G30" s="35"/>
    </row>
    <row r="31" spans="1:7" ht="12.75">
      <c r="A31" s="15">
        <v>29</v>
      </c>
      <c r="B31" s="16">
        <f t="shared" si="0"/>
        <v>39541</v>
      </c>
      <c r="C31" s="17"/>
      <c r="D31" s="14" t="e">
        <f t="shared" si="1"/>
        <v>#VALUE!</v>
      </c>
      <c r="E31" s="5"/>
      <c r="F31" s="9">
        <f>IF(COUNT(E31),SLOPE(baseline_score_PRF:E31,week0_number:A31),"")</f>
      </c>
      <c r="G31" s="35"/>
    </row>
    <row r="32" spans="1:7" ht="12.75">
      <c r="A32" s="15">
        <v>30</v>
      </c>
      <c r="B32" s="16">
        <f t="shared" si="0"/>
        <v>39548</v>
      </c>
      <c r="C32" s="17"/>
      <c r="D32" s="14" t="e">
        <f t="shared" si="1"/>
        <v>#VALUE!</v>
      </c>
      <c r="E32" s="5"/>
      <c r="F32" s="9">
        <f>IF(COUNT(E32),SLOPE(baseline_score_PRF:E32,week0_number:A32),"")</f>
      </c>
      <c r="G32" s="35"/>
    </row>
    <row r="33" spans="1:7" ht="12.75">
      <c r="A33" s="15">
        <v>31</v>
      </c>
      <c r="B33" s="16">
        <f t="shared" si="0"/>
        <v>39555</v>
      </c>
      <c r="C33" s="17"/>
      <c r="D33" s="14" t="e">
        <f t="shared" si="1"/>
        <v>#VALUE!</v>
      </c>
      <c r="E33" s="5"/>
      <c r="F33" s="9">
        <f>IF(COUNT(E33),SLOPE(baseline_score_PRF:E33,week0_number:A33),"")</f>
      </c>
      <c r="G33" s="35"/>
    </row>
    <row r="34" spans="1:7" ht="12.75">
      <c r="A34" s="15">
        <v>32</v>
      </c>
      <c r="B34" s="19">
        <f t="shared" si="0"/>
        <v>39562</v>
      </c>
      <c r="C34" s="21"/>
      <c r="D34" s="20" t="e">
        <f t="shared" si="1"/>
        <v>#VALUE!</v>
      </c>
      <c r="E34" s="22"/>
      <c r="F34" s="23">
        <f>IF(COUNT(E34),SLOPE(baseline_score_PRF:E34,week0_number:A34),"")</f>
      </c>
      <c r="G34" s="35"/>
    </row>
    <row r="35" spans="1:6" ht="12.75">
      <c r="A35" s="15">
        <v>33</v>
      </c>
      <c r="B35" s="19">
        <f aca="true" t="shared" si="2" ref="B35:B42">B34+7</f>
        <v>39569</v>
      </c>
      <c r="C35" s="21"/>
      <c r="D35" s="20">
        <f aca="true" t="shared" si="3" ref="D35:D42">gain1*A35+baseline_score_PRF</f>
        <v>33</v>
      </c>
      <c r="E35" s="22"/>
      <c r="F35" s="23">
        <f>IF(COUNT(E35),SLOPE(baseline_score_PRF:E35,week0_number:A35),"")</f>
      </c>
    </row>
    <row r="36" spans="1:6" ht="12.75">
      <c r="A36" s="15">
        <v>34</v>
      </c>
      <c r="B36" s="19">
        <f t="shared" si="2"/>
        <v>39576</v>
      </c>
      <c r="C36" s="21"/>
      <c r="D36" s="41">
        <f t="shared" si="3"/>
        <v>34</v>
      </c>
      <c r="E36" s="42"/>
      <c r="F36" s="23">
        <f>IF(COUNT(E36),SLOPE(baseline_score_PRF:E36,week0_number:A36),"")</f>
      </c>
    </row>
    <row r="37" spans="1:6" ht="12.75">
      <c r="A37" s="15">
        <v>35</v>
      </c>
      <c r="B37" s="19">
        <f t="shared" si="2"/>
        <v>39583</v>
      </c>
      <c r="D37" s="41">
        <f t="shared" si="3"/>
        <v>35</v>
      </c>
      <c r="E37" s="43"/>
      <c r="F37" s="23">
        <f>IF(COUNT(E37),SLOPE(baseline_score_PRF:E37,week0_number:A37),"")</f>
      </c>
    </row>
    <row r="38" spans="1:6" ht="12.75">
      <c r="A38" s="15">
        <v>36</v>
      </c>
      <c r="B38" s="19">
        <f t="shared" si="2"/>
        <v>39590</v>
      </c>
      <c r="D38" s="41">
        <f t="shared" si="3"/>
        <v>36</v>
      </c>
      <c r="E38" s="44"/>
      <c r="F38" s="23">
        <f>IF(COUNT(E38),SLOPE(baseline_score_PRF:E38,week0_number:A38),"")</f>
      </c>
    </row>
    <row r="39" spans="1:6" ht="12.75">
      <c r="A39" s="3">
        <v>37</v>
      </c>
      <c r="B39" s="19">
        <f t="shared" si="2"/>
        <v>39597</v>
      </c>
      <c r="D39" s="41">
        <f t="shared" si="3"/>
        <v>37</v>
      </c>
      <c r="E39" s="44"/>
      <c r="F39" s="23">
        <f>IF(COUNT(E39),SLOPE(baseline_score_PRF:E39,week0_number:A39),"")</f>
      </c>
    </row>
    <row r="40" spans="1:6" ht="12.75">
      <c r="A40" s="3">
        <v>38</v>
      </c>
      <c r="B40" s="19">
        <f t="shared" si="2"/>
        <v>39604</v>
      </c>
      <c r="D40" s="41">
        <f t="shared" si="3"/>
        <v>38</v>
      </c>
      <c r="E40" s="44"/>
      <c r="F40" s="23">
        <f>IF(COUNT(E40),SLOPE(baseline_score_PRF:E40,week0_number:A40),"")</f>
      </c>
    </row>
    <row r="41" spans="1:6" ht="12.75">
      <c r="A41" s="3">
        <v>39</v>
      </c>
      <c r="B41" s="19">
        <f t="shared" si="2"/>
        <v>39611</v>
      </c>
      <c r="D41" s="41">
        <f t="shared" si="3"/>
        <v>39</v>
      </c>
      <c r="E41" s="44"/>
      <c r="F41" s="23">
        <f>IF(COUNT(E41),SLOPE(baseline_score_PRF:E41,week0_number:A41),"")</f>
      </c>
    </row>
    <row r="42" spans="1:6" ht="12.75">
      <c r="A42" s="3">
        <v>41</v>
      </c>
      <c r="B42" s="19">
        <f t="shared" si="2"/>
        <v>39618</v>
      </c>
      <c r="D42" s="41">
        <f t="shared" si="3"/>
        <v>41</v>
      </c>
      <c r="E42" s="44"/>
      <c r="F42" s="23">
        <f>IF(COUNT(E42),SLOPE(baseline_score_PRF:E42,week0_number:A42),"")</f>
      </c>
    </row>
  </sheetData>
  <sheetProtection/>
  <printOptions/>
  <pageMargins left="0.75" right="0.75" top="1" bottom="1" header="0.5" footer="0.5"/>
  <pageSetup horizontalDpi="300" verticalDpi="300" orientation="portrait"/>
  <headerFooter alignWithMargins="0">
    <oddHeader>&amp;L&amp;"Arial,Bold"&amp;12&amp;A&amp;R&amp;12&amp;D</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44"/>
  </sheetPr>
  <dimension ref="A1:G34"/>
  <sheetViews>
    <sheetView workbookViewId="0" topLeftCell="A1">
      <selection activeCell="A1" sqref="A1"/>
    </sheetView>
  </sheetViews>
  <sheetFormatPr defaultColWidth="8.8515625" defaultRowHeight="12.75"/>
  <cols>
    <col min="1" max="1" width="7.8515625" style="3" customWidth="1"/>
    <col min="2" max="2" width="11.7109375" style="0" customWidth="1"/>
    <col min="3" max="3" width="7.7109375" style="0" customWidth="1"/>
    <col min="4" max="4" width="7.8515625" style="0" customWidth="1"/>
    <col min="5" max="5" width="7.8515625" style="4" customWidth="1"/>
    <col min="6" max="6" width="11.28125" style="1" bestFit="1" customWidth="1"/>
    <col min="7" max="7" width="11.28125" style="1" customWidth="1"/>
  </cols>
  <sheetData>
    <row r="1" spans="1:7" s="2" customFormat="1" ht="51">
      <c r="A1" s="12" t="s">
        <v>24</v>
      </c>
      <c r="B1" s="12" t="s">
        <v>25</v>
      </c>
      <c r="C1" s="13" t="s">
        <v>31</v>
      </c>
      <c r="D1" s="12" t="s">
        <v>30</v>
      </c>
      <c r="E1" s="10" t="s">
        <v>32</v>
      </c>
      <c r="F1" s="11" t="s">
        <v>33</v>
      </c>
      <c r="G1" s="33"/>
    </row>
    <row r="2" spans="1:7" ht="13.5" thickBot="1">
      <c r="A2" s="7">
        <v>0</v>
      </c>
      <c r="B2" s="27">
        <v>39338</v>
      </c>
      <c r="C2" s="28">
        <v>1</v>
      </c>
      <c r="D2" s="26">
        <f>baseline_score_PRF</f>
        <v>28</v>
      </c>
      <c r="E2" s="25">
        <v>28</v>
      </c>
      <c r="F2" s="8" t="s">
        <v>23</v>
      </c>
      <c r="G2" s="34"/>
    </row>
    <row r="3" spans="1:7" ht="12.75">
      <c r="A3" s="15">
        <v>1</v>
      </c>
      <c r="B3" s="16">
        <f aca="true" t="shared" si="0" ref="B3:B34">B2+7</f>
        <v>39345</v>
      </c>
      <c r="C3" s="17"/>
      <c r="D3" s="14">
        <f aca="true" t="shared" si="1" ref="D3:D34">gain1*A3+baseline_score_PRF</f>
        <v>29</v>
      </c>
      <c r="E3" s="5">
        <v>28</v>
      </c>
      <c r="F3" s="9">
        <f>IF(COUNT(E3),SLOPE(baseline_score_PRF:E3,week0_number:A3),"")</f>
        <v>0</v>
      </c>
      <c r="G3" s="35"/>
    </row>
    <row r="4" spans="1:7" ht="12.75">
      <c r="A4" s="15">
        <v>2</v>
      </c>
      <c r="B4" s="16">
        <f t="shared" si="0"/>
        <v>39352</v>
      </c>
      <c r="C4" s="17"/>
      <c r="D4" s="14">
        <f t="shared" si="1"/>
        <v>30</v>
      </c>
      <c r="E4" s="5">
        <v>31</v>
      </c>
      <c r="F4" s="9">
        <f>IF(COUNT(E4),SLOPE(baseline_score_PRF:E4,week0_number:A4),"")</f>
        <v>1.5</v>
      </c>
      <c r="G4" s="35"/>
    </row>
    <row r="5" spans="1:7" ht="12.75">
      <c r="A5" s="15">
        <v>3</v>
      </c>
      <c r="B5" s="16">
        <f t="shared" si="0"/>
        <v>39359</v>
      </c>
      <c r="C5" s="17"/>
      <c r="D5" s="14">
        <f t="shared" si="1"/>
        <v>31</v>
      </c>
      <c r="E5" s="5">
        <v>30</v>
      </c>
      <c r="F5" s="9">
        <f>IF(COUNT(E5),SLOPE(baseline_score_PRF:E5,week0_number:A5),"")</f>
        <v>0.9</v>
      </c>
      <c r="G5" s="35"/>
    </row>
    <row r="6" spans="1:7" ht="12.75">
      <c r="A6" s="18">
        <v>4</v>
      </c>
      <c r="B6" s="19">
        <f t="shared" si="0"/>
        <v>39366</v>
      </c>
      <c r="C6" s="21"/>
      <c r="D6" s="20">
        <f t="shared" si="1"/>
        <v>32</v>
      </c>
      <c r="E6" s="22">
        <v>38</v>
      </c>
      <c r="F6" s="23">
        <f>IF(COUNT(E6),SLOPE(baseline_score_PRF:E6,week0_number:A6),"")</f>
        <v>2.2</v>
      </c>
      <c r="G6" s="35"/>
    </row>
    <row r="7" spans="1:7" ht="12.75">
      <c r="A7" s="15">
        <v>5</v>
      </c>
      <c r="B7" s="16">
        <f t="shared" si="0"/>
        <v>39373</v>
      </c>
      <c r="C7" s="17"/>
      <c r="D7" s="14">
        <f t="shared" si="1"/>
        <v>33</v>
      </c>
      <c r="E7" s="6">
        <v>34</v>
      </c>
      <c r="F7" s="9">
        <f>IF(COUNT(E7),SLOPE(baseline_score_PRF:E7,week0_number:A7),"")</f>
        <v>1.6857142857142857</v>
      </c>
      <c r="G7" s="35"/>
    </row>
    <row r="8" spans="1:7" ht="12.75">
      <c r="A8" s="15">
        <v>6</v>
      </c>
      <c r="B8" s="16">
        <f t="shared" si="0"/>
        <v>39380</v>
      </c>
      <c r="C8" s="17"/>
      <c r="D8" s="14">
        <f t="shared" si="1"/>
        <v>34</v>
      </c>
      <c r="E8" s="6">
        <v>36</v>
      </c>
      <c r="F8" s="9">
        <f>IF(COUNT(E8),SLOPE(baseline_score_PRF:E8,week0_number:A8),"")</f>
        <v>1.5357142857142858</v>
      </c>
      <c r="G8" s="35"/>
    </row>
    <row r="9" spans="1:7" ht="12.75">
      <c r="A9" s="15">
        <v>7</v>
      </c>
      <c r="B9" s="16">
        <f t="shared" si="0"/>
        <v>39387</v>
      </c>
      <c r="C9" s="17"/>
      <c r="D9" s="14">
        <f t="shared" si="1"/>
        <v>35</v>
      </c>
      <c r="E9" s="6">
        <v>31</v>
      </c>
      <c r="F9" s="9">
        <f>IF(COUNT(E9),SLOPE(baseline_score_PRF:E9,week0_number:A9),"")</f>
        <v>0.9285714285714286</v>
      </c>
      <c r="G9" s="35"/>
    </row>
    <row r="10" spans="1:7" ht="12.75">
      <c r="A10" s="18">
        <v>8</v>
      </c>
      <c r="B10" s="19">
        <f t="shared" si="0"/>
        <v>39394</v>
      </c>
      <c r="C10" s="21"/>
      <c r="D10" s="20">
        <f t="shared" si="1"/>
        <v>36</v>
      </c>
      <c r="E10" s="24">
        <v>33</v>
      </c>
      <c r="F10" s="23">
        <f>IF(COUNT(E10),SLOPE(baseline_score_PRF:E10,week0_number:A10),"")</f>
        <v>0.7166666666666667</v>
      </c>
      <c r="G10" s="35"/>
    </row>
    <row r="11" spans="1:7" ht="12.75">
      <c r="A11" s="15">
        <v>9</v>
      </c>
      <c r="B11" s="16">
        <f t="shared" si="0"/>
        <v>39401</v>
      </c>
      <c r="C11" s="17"/>
      <c r="D11" s="14">
        <f t="shared" si="1"/>
        <v>37</v>
      </c>
      <c r="E11" s="6">
        <v>33</v>
      </c>
      <c r="F11" s="9">
        <f>IF(COUNT(E11),SLOPE(baseline_score_PRF:E11,week0_number:A11),"")</f>
        <v>0.5696969696969697</v>
      </c>
      <c r="G11" s="35"/>
    </row>
    <row r="12" spans="1:7" ht="12.75">
      <c r="A12" s="15">
        <v>10</v>
      </c>
      <c r="B12" s="16">
        <f t="shared" si="0"/>
        <v>39408</v>
      </c>
      <c r="C12" s="17"/>
      <c r="D12" s="14">
        <f t="shared" si="1"/>
        <v>38</v>
      </c>
      <c r="E12" s="5">
        <v>34</v>
      </c>
      <c r="F12" s="9">
        <f>IF(COUNT(E12),SLOPE(baseline_score_PRF:E12,week0_number:A12),"")</f>
        <v>0.509090909090909</v>
      </c>
      <c r="G12" s="35"/>
    </row>
    <row r="13" spans="1:7" ht="12.75">
      <c r="A13" s="15">
        <v>11</v>
      </c>
      <c r="B13" s="16">
        <f t="shared" si="0"/>
        <v>39415</v>
      </c>
      <c r="C13" s="17"/>
      <c r="D13" s="14">
        <f t="shared" si="1"/>
        <v>39</v>
      </c>
      <c r="E13" s="5"/>
      <c r="F13" s="9">
        <f>IF(COUNT(E13),SLOPE(baseline_score_PRF:E13,week0_number:A13),"")</f>
      </c>
      <c r="G13" s="35"/>
    </row>
    <row r="14" spans="1:7" ht="12.75">
      <c r="A14" s="18">
        <v>12</v>
      </c>
      <c r="B14" s="19">
        <f t="shared" si="0"/>
        <v>39422</v>
      </c>
      <c r="C14" s="21"/>
      <c r="D14" s="20">
        <f t="shared" si="1"/>
        <v>40</v>
      </c>
      <c r="E14" s="22"/>
      <c r="F14" s="23">
        <f>IF(COUNT(E14),SLOPE(baseline_score_PRF:E14,week0_number:A14),"")</f>
      </c>
      <c r="G14" s="35"/>
    </row>
    <row r="15" spans="1:7" ht="12.75">
      <c r="A15" s="15">
        <v>13</v>
      </c>
      <c r="B15" s="16">
        <f t="shared" si="0"/>
        <v>39429</v>
      </c>
      <c r="C15" s="17"/>
      <c r="D15" s="14">
        <f t="shared" si="1"/>
        <v>41</v>
      </c>
      <c r="E15" s="5"/>
      <c r="F15" s="9">
        <f>IF(COUNT(E15),SLOPE(baseline_score_PRF:E15,week0_number:A15),"")</f>
      </c>
      <c r="G15" s="35"/>
    </row>
    <row r="16" spans="1:7" ht="12.75">
      <c r="A16" s="15">
        <v>14</v>
      </c>
      <c r="B16" s="16">
        <f t="shared" si="0"/>
        <v>39436</v>
      </c>
      <c r="C16" s="17"/>
      <c r="D16" s="14">
        <f t="shared" si="1"/>
        <v>42</v>
      </c>
      <c r="E16" s="5"/>
      <c r="F16" s="9"/>
      <c r="G16" s="35"/>
    </row>
    <row r="17" spans="1:7" ht="12.75">
      <c r="A17" s="15">
        <v>15</v>
      </c>
      <c r="B17" s="16">
        <f t="shared" si="0"/>
        <v>39443</v>
      </c>
      <c r="C17" s="17"/>
      <c r="D17" s="14">
        <f t="shared" si="1"/>
        <v>43</v>
      </c>
      <c r="E17" s="5"/>
      <c r="F17" s="9">
        <f>IF(COUNT(E17),SLOPE(baseline_score_PRF:E17,week0_number:A17),"")</f>
      </c>
      <c r="G17" s="35"/>
    </row>
    <row r="18" spans="1:7" ht="12.75">
      <c r="A18" s="18">
        <v>16</v>
      </c>
      <c r="B18" s="19">
        <f t="shared" si="0"/>
        <v>39450</v>
      </c>
      <c r="C18" s="21"/>
      <c r="D18" s="20">
        <f t="shared" si="1"/>
        <v>44</v>
      </c>
      <c r="E18" s="22"/>
      <c r="F18" s="23">
        <f>IF(COUNT(E18),SLOPE(baseline_score_PRF:E18,week0_number:A18),"")</f>
      </c>
      <c r="G18" s="35"/>
    </row>
    <row r="19" spans="1:7" ht="12.75">
      <c r="A19" s="15">
        <v>17</v>
      </c>
      <c r="B19" s="16">
        <f t="shared" si="0"/>
        <v>39457</v>
      </c>
      <c r="C19" s="17"/>
      <c r="D19" s="14">
        <f t="shared" si="1"/>
        <v>45</v>
      </c>
      <c r="E19" s="5"/>
      <c r="F19" s="9">
        <f>IF(COUNT(E19),SLOPE(baseline_score_PRF:E19,week0_number:A19),"")</f>
      </c>
      <c r="G19" s="35"/>
    </row>
    <row r="20" spans="1:7" ht="12.75">
      <c r="A20" s="15">
        <v>18</v>
      </c>
      <c r="B20" s="16">
        <f t="shared" si="0"/>
        <v>39464</v>
      </c>
      <c r="C20" s="17"/>
      <c r="D20" s="14">
        <f t="shared" si="1"/>
        <v>46</v>
      </c>
      <c r="E20" s="5"/>
      <c r="F20" s="9">
        <f>IF(COUNT(E20),SLOPE(baseline_score_PRF:E20,week0_number:A20),"")</f>
      </c>
      <c r="G20" s="35"/>
    </row>
    <row r="21" spans="1:7" ht="12.75">
      <c r="A21" s="15">
        <v>19</v>
      </c>
      <c r="B21" s="16">
        <f t="shared" si="0"/>
        <v>39471</v>
      </c>
      <c r="C21" s="17"/>
      <c r="D21" s="14">
        <f t="shared" si="1"/>
        <v>47</v>
      </c>
      <c r="E21" s="5"/>
      <c r="F21" s="9">
        <f>IF(COUNT(E21),SLOPE(baseline_score_PRF:E21,week0_number:A21),"")</f>
      </c>
      <c r="G21" s="35"/>
    </row>
    <row r="22" spans="1:7" ht="12.75">
      <c r="A22" s="18">
        <v>20</v>
      </c>
      <c r="B22" s="19">
        <f t="shared" si="0"/>
        <v>39478</v>
      </c>
      <c r="C22" s="21"/>
      <c r="D22" s="20">
        <f t="shared" si="1"/>
        <v>48</v>
      </c>
      <c r="E22" s="22"/>
      <c r="F22" s="23">
        <f>IF(COUNT(E22),SLOPE(baseline_score_PRF:E22,week0_number:A22),"")</f>
      </c>
      <c r="G22" s="35"/>
    </row>
    <row r="23" spans="1:7" ht="12.75">
      <c r="A23" s="15">
        <v>21</v>
      </c>
      <c r="B23" s="16">
        <f t="shared" si="0"/>
        <v>39485</v>
      </c>
      <c r="C23" s="17"/>
      <c r="D23" s="14">
        <f t="shared" si="1"/>
        <v>49</v>
      </c>
      <c r="E23" s="5"/>
      <c r="F23" s="9">
        <f>IF(COUNT(E23),SLOPE(baseline_score_PRF:E23,week0_number:A23),"")</f>
      </c>
      <c r="G23" s="35"/>
    </row>
    <row r="24" spans="1:7" ht="12.75">
      <c r="A24" s="15">
        <v>22</v>
      </c>
      <c r="B24" s="16">
        <f t="shared" si="0"/>
        <v>39492</v>
      </c>
      <c r="C24" s="17"/>
      <c r="D24" s="14">
        <f t="shared" si="1"/>
        <v>50</v>
      </c>
      <c r="E24" s="5"/>
      <c r="F24" s="9">
        <f>IF(COUNT(E24),SLOPE(baseline_score_PRF:E24,week0_number:A24),"")</f>
      </c>
      <c r="G24" s="35"/>
    </row>
    <row r="25" spans="1:7" ht="12.75">
      <c r="A25" s="15">
        <v>23</v>
      </c>
      <c r="B25" s="16">
        <f t="shared" si="0"/>
        <v>39499</v>
      </c>
      <c r="C25" s="17"/>
      <c r="D25" s="14">
        <f t="shared" si="1"/>
        <v>51</v>
      </c>
      <c r="E25" s="5"/>
      <c r="F25" s="9">
        <f>IF(COUNT(E25),SLOPE(baseline_score_PRF:E25,week0_number:A25),"")</f>
      </c>
      <c r="G25" s="35"/>
    </row>
    <row r="26" spans="1:7" ht="12.75">
      <c r="A26" s="18">
        <v>24</v>
      </c>
      <c r="B26" s="19">
        <f t="shared" si="0"/>
        <v>39506</v>
      </c>
      <c r="C26" s="21"/>
      <c r="D26" s="20">
        <f t="shared" si="1"/>
        <v>52</v>
      </c>
      <c r="E26" s="22"/>
      <c r="F26" s="23">
        <f>IF(COUNT(E26),SLOPE(baseline_score_PRF:E26,week0_number:A26),"")</f>
      </c>
      <c r="G26" s="35"/>
    </row>
    <row r="27" spans="1:7" ht="12.75">
      <c r="A27" s="15">
        <v>25</v>
      </c>
      <c r="B27" s="16">
        <f t="shared" si="0"/>
        <v>39513</v>
      </c>
      <c r="C27" s="17"/>
      <c r="D27" s="14">
        <f t="shared" si="1"/>
        <v>53</v>
      </c>
      <c r="E27" s="5"/>
      <c r="F27" s="9">
        <f>IF(COUNT(E27),SLOPE(baseline_score_PRF:E27,week0_number:A27),"")</f>
      </c>
      <c r="G27" s="35"/>
    </row>
    <row r="28" spans="1:7" ht="12.75">
      <c r="A28" s="15">
        <v>26</v>
      </c>
      <c r="B28" s="16">
        <f t="shared" si="0"/>
        <v>39520</v>
      </c>
      <c r="C28" s="17"/>
      <c r="D28" s="14">
        <f t="shared" si="1"/>
        <v>54</v>
      </c>
      <c r="E28" s="5"/>
      <c r="F28" s="9">
        <f>IF(COUNT(E28),SLOPE(baseline_score_PRF:E28,week0_number:A28),"")</f>
      </c>
      <c r="G28" s="35"/>
    </row>
    <row r="29" spans="1:7" ht="12.75">
      <c r="A29" s="15">
        <v>27</v>
      </c>
      <c r="B29" s="16">
        <f t="shared" si="0"/>
        <v>39527</v>
      </c>
      <c r="C29" s="17"/>
      <c r="D29" s="14">
        <f t="shared" si="1"/>
        <v>55</v>
      </c>
      <c r="E29" s="5"/>
      <c r="F29" s="9">
        <f>IF(COUNT(E29),SLOPE(baseline_score_PRF:E29,week0_number:A29),"")</f>
      </c>
      <c r="G29" s="35"/>
    </row>
    <row r="30" spans="1:7" ht="12.75">
      <c r="A30" s="18">
        <v>28</v>
      </c>
      <c r="B30" s="19">
        <f t="shared" si="0"/>
        <v>39534</v>
      </c>
      <c r="C30" s="21"/>
      <c r="D30" s="20">
        <f t="shared" si="1"/>
        <v>56</v>
      </c>
      <c r="E30" s="22"/>
      <c r="F30" s="23">
        <f>IF(COUNT(E30),SLOPE(baseline_score_PRF:E30,week0_number:A30),"")</f>
      </c>
      <c r="G30" s="35"/>
    </row>
    <row r="31" spans="1:7" ht="12.75">
      <c r="A31" s="15">
        <v>29</v>
      </c>
      <c r="B31" s="16">
        <f t="shared" si="0"/>
        <v>39541</v>
      </c>
      <c r="C31" s="17"/>
      <c r="D31" s="14">
        <f t="shared" si="1"/>
        <v>57</v>
      </c>
      <c r="E31" s="5"/>
      <c r="F31" s="9">
        <f>IF(COUNT(E31),SLOPE(baseline_score_PRF:E31,week0_number:A31),"")</f>
      </c>
      <c r="G31" s="35"/>
    </row>
    <row r="32" spans="1:7" ht="12.75">
      <c r="A32" s="15">
        <v>30</v>
      </c>
      <c r="B32" s="16">
        <f t="shared" si="0"/>
        <v>39548</v>
      </c>
      <c r="C32" s="17"/>
      <c r="D32" s="14">
        <f t="shared" si="1"/>
        <v>58</v>
      </c>
      <c r="E32" s="5"/>
      <c r="F32" s="9">
        <f>IF(COUNT(E32),SLOPE(baseline_score_PRF:E32,week0_number:A32),"")</f>
      </c>
      <c r="G32" s="35"/>
    </row>
    <row r="33" spans="1:7" ht="12.75">
      <c r="A33" s="15">
        <v>31</v>
      </c>
      <c r="B33" s="16">
        <f t="shared" si="0"/>
        <v>39555</v>
      </c>
      <c r="C33" s="17"/>
      <c r="D33" s="14">
        <f t="shared" si="1"/>
        <v>59</v>
      </c>
      <c r="E33" s="5"/>
      <c r="F33" s="9">
        <f>IF(COUNT(E33),SLOPE(baseline_score_PRF:E33,week0_number:A33),"")</f>
      </c>
      <c r="G33" s="35"/>
    </row>
    <row r="34" spans="1:7" ht="12.75">
      <c r="A34" s="18">
        <v>32</v>
      </c>
      <c r="B34" s="19">
        <f t="shared" si="0"/>
        <v>39562</v>
      </c>
      <c r="C34" s="21"/>
      <c r="D34" s="20">
        <f t="shared" si="1"/>
        <v>60</v>
      </c>
      <c r="E34" s="22"/>
      <c r="F34" s="23">
        <f>IF(COUNT(E34),SLOPE(baseline_score_PRF:E34,week0_number:A34),"")</f>
      </c>
      <c r="G34" s="35"/>
    </row>
  </sheetData>
  <sheetProtection/>
  <printOptions/>
  <pageMargins left="0.75" right="0.75" top="1" bottom="1" header="0.5" footer="0.5"/>
  <pageSetup horizontalDpi="300" verticalDpi="300" orientation="portrait"/>
  <headerFooter alignWithMargins="0">
    <oddHeader>&amp;L&amp;"Arial,Bold"&amp;12&amp;A&amp;R&amp;12&amp;D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dc:creator>
  <cp:keywords/>
  <dc:description/>
  <cp:lastModifiedBy>Linda Gutlohn</cp:lastModifiedBy>
  <cp:lastPrinted>2006-12-30T15:15:26Z</cp:lastPrinted>
  <dcterms:created xsi:type="dcterms:W3CDTF">2004-12-02T06:38:31Z</dcterms:created>
  <dcterms:modified xsi:type="dcterms:W3CDTF">2017-11-14T20:27:07Z</dcterms:modified>
  <cp:category/>
  <cp:version/>
  <cp:contentType/>
  <cp:contentStatus/>
</cp:coreProperties>
</file>